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02C52873-9C43-7E4A-97E1-EA8A867D713C}" xr6:coauthVersionLast="47" xr6:coauthVersionMax="47" xr10:uidLastSave="{00000000-0000-0000-0000-000000000000}"/>
  <bookViews>
    <workbookView xWindow="1080" yWindow="500" windowWidth="22880" windowHeight="20700"/>
  </bookViews>
  <sheets>
    <sheet name="ML GME 42" sheetId="1" r:id="rId1"/>
  </sheets>
  <definedNames>
    <definedName name="_xlnm.Print_Area" localSheetId="0">'ML GME 42'!$A$1:$J$41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F5" i="1"/>
  <c r="G5" i="1"/>
  <c r="G6" i="1" s="1"/>
  <c r="D6" i="1"/>
  <c r="E6" i="1"/>
  <c r="F6" i="1"/>
  <c r="C9" i="1"/>
  <c r="C10" i="1"/>
  <c r="C11" i="1"/>
  <c r="C12" i="1"/>
  <c r="C13" i="1"/>
  <c r="C14" i="1"/>
  <c r="C15" i="1"/>
  <c r="C16" i="1"/>
  <c r="C17" i="1"/>
  <c r="C18" i="1"/>
</calcChain>
</file>

<file path=xl/sharedStrings.xml><?xml version="1.0" encoding="utf-8"?>
<sst xmlns="http://schemas.openxmlformats.org/spreadsheetml/2006/main" count="38" uniqueCount="27">
  <si>
    <t>Core</t>
  </si>
  <si>
    <t>GME 42</t>
  </si>
  <si>
    <t>mean</t>
  </si>
  <si>
    <t>s</t>
  </si>
  <si>
    <t>Loc</t>
  </si>
  <si>
    <t>N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</si>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</sst>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9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A8814E92-BDA6-0B48-B37C-56F16971F750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Buffoni, G., Delfanti, R., Papucci, C. (1992): Accumulation rates and mixing processes in near-surface North Atlantic sediments: Evidence from C-14 and Pu´-239,240 downcore profiles.- Marine Geology 109: 159-170.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H29" sqref="H29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38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(D9/(E9)^2+D10/(E10)^2+D11/(E11)^2)/(1/(E9)^2+1/(E10)^2+1/(E11)^2)</f>
        <v>5393.2352941176468</v>
      </c>
      <c r="E2" s="1">
        <f>1/(1/(E9)^2+1/(E10)^2+1/(E11)^2)^0.5</f>
        <v>72.760687510899885</v>
      </c>
      <c r="F2" s="1">
        <f>(F9/(G9)^2+F10/(G10)^2+F11/(G11)^2)/(1/(G9)^2+1/(G10)^2+1/(G11)^2)</f>
        <v>5777.1075309255584</v>
      </c>
      <c r="G2" s="1">
        <f>1/(1/(E9)^2+1/(E10)^2+1/(E11)^2)^0.5</f>
        <v>72.760687510899885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INDEX(LINEST(D12:D14,C12:C14,TRUE,FALSE),2)</f>
        <v>4075.833333333333</v>
      </c>
      <c r="E3" s="2">
        <f>INDEX(LINEST(D12:D14,C12:C14,TRUE,TRUE),2,2)</f>
        <v>92.417380520237003</v>
      </c>
      <c r="F3" s="2">
        <f>INDEX(LINEST(F12:F14,C12:C14,TRUE,FALSE),2)</f>
        <v>4352.5</v>
      </c>
      <c r="G3" s="2">
        <f>INDEX(LINEST(F12:F14,C12:C14,TRUE,TRUE),2,2)</f>
        <v>118.82234638316154</v>
      </c>
      <c r="J3"/>
      <c r="K3"/>
    </row>
    <row r="4" spans="1:11" x14ac:dyDescent="0.2">
      <c r="A4" s="21" t="s">
        <v>10</v>
      </c>
      <c r="B4" s="29">
        <v>5265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31.42</v>
      </c>
      <c r="C5" s="10" t="s">
        <v>12</v>
      </c>
      <c r="D5" s="6">
        <f>1/((INDEX(LINEST(D12:D14,C12:C14,TRUE,FALSE),1))/1000)</f>
        <v>2.9850746268656718</v>
      </c>
      <c r="E5" s="6">
        <f>(((INDEX(LINEST(D12:D14,C12:C14,TRUE,TRUE),2,1)/(-INDEX(LINEST(D12:D14,C12:C14,TRUE,TRUE),1,1))^2)^2)^0.5)*1000</f>
        <v>0.18006023097916665</v>
      </c>
      <c r="F5" s="6">
        <f>1/((INDEX(LINEST(F12:F14,C12:C14,TRUE,FALSE),1))/1000)</f>
        <v>2.8169014084507045</v>
      </c>
      <c r="G5" s="6">
        <f>(((INDEX(LINEST(F12:F14,C12:C14,TRUE,TRUE),2,1)/(-INDEX(LINEST(F12:F14,C12:C14,TRUE,TRUE),1,1))^2)^2)^0.5)*1000</f>
        <v>0.20615562081756142</v>
      </c>
      <c r="J5"/>
      <c r="K5"/>
    </row>
    <row r="6" spans="1:11" x14ac:dyDescent="0.2">
      <c r="A6" s="22" t="s">
        <v>13</v>
      </c>
      <c r="B6" s="27">
        <v>-25.23</v>
      </c>
      <c r="C6" s="12" t="s">
        <v>14</v>
      </c>
      <c r="D6" s="5">
        <f>D5*(D2-D3)/1000</f>
        <v>3.9325431665203401</v>
      </c>
      <c r="E6" s="5">
        <f>(D5*E2+D5*E3+(D2-D3)*E5)/1000</f>
        <v>0.73028056114566897</v>
      </c>
      <c r="F6" s="5">
        <f>F5*(F2-F3)/1000</f>
        <v>4.0129789603536858</v>
      </c>
      <c r="G6" s="5">
        <f>(F5*G2+F5*G3+(F2-F3)*G5)/1000</f>
        <v>0.83336136797077254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2">
        <v>0</v>
      </c>
      <c r="B9" s="33">
        <v>1</v>
      </c>
      <c r="C9" s="30">
        <f t="shared" ref="C9:C18" si="0">AVERAGE(A9,B9)</f>
        <v>0.5</v>
      </c>
      <c r="D9" s="2">
        <v>5305</v>
      </c>
      <c r="E9" s="34">
        <v>100</v>
      </c>
      <c r="F9" s="25">
        <v>5650</v>
      </c>
      <c r="G9" s="25">
        <v>5572</v>
      </c>
      <c r="H9" s="25">
        <v>5748</v>
      </c>
      <c r="I9" s="25">
        <v>5456</v>
      </c>
      <c r="J9" s="25">
        <v>5890</v>
      </c>
      <c r="K9"/>
    </row>
    <row r="10" spans="1:11" x14ac:dyDescent="0.2">
      <c r="A10" s="32">
        <v>1</v>
      </c>
      <c r="B10" s="33">
        <v>2</v>
      </c>
      <c r="C10" s="30">
        <f t="shared" si="0"/>
        <v>1.5</v>
      </c>
      <c r="D10" s="2">
        <v>5560</v>
      </c>
      <c r="E10" s="34">
        <v>150</v>
      </c>
      <c r="F10" s="7">
        <v>5920</v>
      </c>
      <c r="G10" s="7">
        <v>5752</v>
      </c>
      <c r="H10" s="7">
        <v>6119</v>
      </c>
      <c r="I10" s="7">
        <v>5605</v>
      </c>
      <c r="J10" s="7">
        <v>6273</v>
      </c>
      <c r="K10"/>
    </row>
    <row r="11" spans="1:11" x14ac:dyDescent="0.2">
      <c r="A11" s="32">
        <v>2</v>
      </c>
      <c r="B11" s="33">
        <v>3</v>
      </c>
      <c r="C11" s="30">
        <f t="shared" si="0"/>
        <v>2.5</v>
      </c>
      <c r="D11" s="2">
        <v>5425</v>
      </c>
      <c r="E11" s="34">
        <v>150</v>
      </c>
      <c r="F11" s="7">
        <v>5770</v>
      </c>
      <c r="G11" s="7">
        <v>5622</v>
      </c>
      <c r="H11" s="7">
        <v>5934</v>
      </c>
      <c r="I11" s="7">
        <v>5472</v>
      </c>
      <c r="J11" s="7">
        <v>6159</v>
      </c>
      <c r="K11"/>
    </row>
    <row r="12" spans="1:11" x14ac:dyDescent="0.2">
      <c r="A12" s="32">
        <v>3</v>
      </c>
      <c r="B12" s="33">
        <v>4</v>
      </c>
      <c r="C12" s="30">
        <f t="shared" si="0"/>
        <v>3.5</v>
      </c>
      <c r="D12" s="2">
        <v>5260</v>
      </c>
      <c r="E12" s="34">
        <v>150</v>
      </c>
      <c r="F12" s="7">
        <v>5610</v>
      </c>
      <c r="G12" s="7">
        <v>5460</v>
      </c>
      <c r="H12" s="7">
        <v>5752</v>
      </c>
      <c r="I12" s="7">
        <v>5287</v>
      </c>
      <c r="J12" s="7">
        <v>5924</v>
      </c>
      <c r="K12"/>
    </row>
    <row r="13" spans="1:11" x14ac:dyDescent="0.2">
      <c r="A13" s="32">
        <v>4</v>
      </c>
      <c r="B13" s="33">
        <v>5</v>
      </c>
      <c r="C13" s="30">
        <f t="shared" si="0"/>
        <v>4.5</v>
      </c>
      <c r="D13" s="2">
        <v>5560</v>
      </c>
      <c r="E13" s="34">
        <v>150</v>
      </c>
      <c r="F13" s="7">
        <v>5920</v>
      </c>
      <c r="G13" s="7">
        <v>5752</v>
      </c>
      <c r="H13" s="7">
        <v>6119</v>
      </c>
      <c r="I13" s="7">
        <v>5605</v>
      </c>
      <c r="J13" s="7">
        <v>6273</v>
      </c>
      <c r="K13"/>
    </row>
    <row r="14" spans="1:11" x14ac:dyDescent="0.2">
      <c r="A14" s="32">
        <v>5</v>
      </c>
      <c r="B14" s="33">
        <v>6</v>
      </c>
      <c r="C14" s="30">
        <f t="shared" si="0"/>
        <v>5.5</v>
      </c>
      <c r="D14" s="2">
        <v>5930</v>
      </c>
      <c r="E14" s="34">
        <v>150</v>
      </c>
      <c r="F14" s="7">
        <v>6320</v>
      </c>
      <c r="G14" s="7">
        <v>6190</v>
      </c>
      <c r="H14" s="7">
        <v>6484</v>
      </c>
      <c r="I14" s="7">
        <v>5997</v>
      </c>
      <c r="J14" s="7">
        <v>6675</v>
      </c>
      <c r="K14"/>
    </row>
    <row r="15" spans="1:11" x14ac:dyDescent="0.2">
      <c r="A15" s="32">
        <v>7</v>
      </c>
      <c r="B15" s="33">
        <v>8</v>
      </c>
      <c r="C15" s="30">
        <f t="shared" si="0"/>
        <v>7.5</v>
      </c>
      <c r="D15" s="2">
        <v>6205</v>
      </c>
      <c r="E15" s="34">
        <v>160</v>
      </c>
      <c r="F15" s="7">
        <v>6650</v>
      </c>
      <c r="G15" s="7">
        <v>6446</v>
      </c>
      <c r="H15" s="7">
        <v>6821</v>
      </c>
      <c r="I15" s="7">
        <v>6286</v>
      </c>
      <c r="J15" s="7">
        <v>7001</v>
      </c>
      <c r="K15"/>
    </row>
    <row r="16" spans="1:11" x14ac:dyDescent="0.2">
      <c r="A16" s="32">
        <v>9</v>
      </c>
      <c r="B16" s="33">
        <v>10</v>
      </c>
      <c r="C16" s="30">
        <f t="shared" si="0"/>
        <v>9.5</v>
      </c>
      <c r="D16" s="2">
        <v>7120</v>
      </c>
      <c r="E16" s="34">
        <v>150</v>
      </c>
      <c r="F16" s="7">
        <v>7540</v>
      </c>
      <c r="G16" s="7">
        <v>7409</v>
      </c>
      <c r="H16" s="7">
        <v>7669</v>
      </c>
      <c r="I16" s="7">
        <v>7283</v>
      </c>
      <c r="J16" s="7">
        <v>7839</v>
      </c>
      <c r="K16"/>
    </row>
    <row r="17" spans="1:11" x14ac:dyDescent="0.2">
      <c r="A17" s="32">
        <v>10</v>
      </c>
      <c r="B17" s="33">
        <v>11</v>
      </c>
      <c r="C17" s="30">
        <f t="shared" si="0"/>
        <v>10.5</v>
      </c>
      <c r="D17" s="2">
        <v>7980</v>
      </c>
      <c r="E17" s="34">
        <v>120</v>
      </c>
      <c r="F17" s="7">
        <v>8380</v>
      </c>
      <c r="G17" s="7">
        <v>8295</v>
      </c>
      <c r="H17" s="7">
        <v>8502</v>
      </c>
      <c r="I17" s="7">
        <v>8132</v>
      </c>
      <c r="J17" s="7">
        <v>8657</v>
      </c>
      <c r="K17"/>
    </row>
    <row r="18" spans="1:11" x14ac:dyDescent="0.2">
      <c r="A18" s="35">
        <v>12</v>
      </c>
      <c r="B18" s="36">
        <v>13</v>
      </c>
      <c r="C18" s="31">
        <f t="shared" si="0"/>
        <v>12.5</v>
      </c>
      <c r="D18" s="37">
        <v>9100</v>
      </c>
      <c r="E18" s="28">
        <v>200</v>
      </c>
      <c r="F18" s="8">
        <v>9800</v>
      </c>
      <c r="G18" s="8">
        <v>9489</v>
      </c>
      <c r="H18" s="8">
        <v>9952</v>
      </c>
      <c r="I18" s="8">
        <v>9352</v>
      </c>
      <c r="J18" s="8">
        <v>10153</v>
      </c>
      <c r="K18"/>
    </row>
    <row r="19" spans="1:11" x14ac:dyDescent="0.2">
      <c r="D19"/>
      <c r="J19"/>
      <c r="K19"/>
    </row>
    <row r="20" spans="1:11" x14ac:dyDescent="0.2">
      <c r="A20" t="s">
        <v>26</v>
      </c>
      <c r="D20"/>
      <c r="J20"/>
      <c r="K20"/>
    </row>
    <row r="21" spans="1:11" x14ac:dyDescent="0.2">
      <c r="D21"/>
      <c r="J21"/>
      <c r="K21"/>
    </row>
    <row r="22" spans="1:11" x14ac:dyDescent="0.2">
      <c r="D22"/>
      <c r="J22"/>
      <c r="K22"/>
    </row>
    <row r="23" spans="1:11" x14ac:dyDescent="0.2">
      <c r="D23"/>
      <c r="J23"/>
      <c r="K23"/>
    </row>
    <row r="24" spans="1:11" x14ac:dyDescent="0.2">
      <c r="D24"/>
      <c r="J24"/>
      <c r="K24"/>
    </row>
    <row r="25" spans="1:11" x14ac:dyDescent="0.2">
      <c r="D25"/>
      <c r="J25"/>
      <c r="K25"/>
    </row>
    <row r="26" spans="1:11" x14ac:dyDescent="0.2">
      <c r="D26"/>
      <c r="J26"/>
      <c r="K26"/>
    </row>
    <row r="27" spans="1:11" x14ac:dyDescent="0.2">
      <c r="D27"/>
      <c r="K27"/>
    </row>
    <row r="28" spans="1:11" x14ac:dyDescent="0.2">
      <c r="D28"/>
      <c r="K28"/>
    </row>
    <row r="29" spans="1:11" x14ac:dyDescent="0.2">
      <c r="D29"/>
      <c r="K29"/>
    </row>
    <row r="30" spans="1:11" x14ac:dyDescent="0.2">
      <c r="D30"/>
      <c r="K30"/>
    </row>
    <row r="31" spans="1:11" x14ac:dyDescent="0.2">
      <c r="D31"/>
      <c r="J31"/>
    </row>
    <row r="32" spans="1:11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GME 42</vt:lpstr>
      <vt:lpstr>'ML GME 42'!Druckbereich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2022-01-27T14:15:45Z</dcterms:created>
  <dcterms:modified xsi:type="dcterms:W3CDTF">2022-01-27T14:15:45Z</dcterms:modified>
</cp:coreProperties>
</file>